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EEX New Documents/"/>
    </mc:Choice>
  </mc:AlternateContent>
  <xr:revisionPtr revIDLastSave="0" documentId="8_{E727F3EC-336E-0649-BAB0-D1253515989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D15" i="1"/>
  <c r="E15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D10" i="1"/>
  <c r="C10" i="1"/>
  <c r="N8" i="1"/>
  <c r="B10" i="1"/>
  <c r="N36" i="1"/>
  <c r="C37" i="1"/>
  <c r="C42" i="1"/>
  <c r="B42" i="1"/>
  <c r="N32" i="1"/>
  <c r="J42" i="1"/>
  <c r="N30" i="1"/>
  <c r="N31" i="1"/>
  <c r="H42" i="1"/>
  <c r="G42" i="1"/>
  <c r="G43" i="1" s="1"/>
  <c r="N41" i="1"/>
  <c r="M37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42" i="1"/>
  <c r="I42" i="1"/>
  <c r="K37" i="1"/>
  <c r="K24" i="1"/>
  <c r="J24" i="1"/>
  <c r="J37" i="1"/>
  <c r="I37" i="1"/>
  <c r="I24" i="1"/>
  <c r="H37" i="1"/>
  <c r="H24" i="1"/>
  <c r="F43" i="1"/>
  <c r="E43" i="1"/>
  <c r="D43" i="1"/>
  <c r="C43" i="1"/>
  <c r="B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H38" i="1"/>
  <c r="G38" i="1"/>
  <c r="G39" i="1" s="1"/>
  <c r="G44" i="1" s="1"/>
  <c r="C15" i="1"/>
  <c r="C16" i="1" s="1"/>
  <c r="F16" i="1"/>
  <c r="B38" i="1"/>
  <c r="F37" i="1"/>
  <c r="F38" i="1" s="1"/>
  <c r="N24" i="1" l="1"/>
  <c r="E38" i="1"/>
  <c r="N38" i="1" s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<sst xmlns="http://schemas.openxmlformats.org/spreadsheetml/2006/main" count="48" uniqueCount="48">
  <si>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</si>
  <si>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</si>
  <si>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</si>
  <si>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</si>
  <si>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</si>
  <si>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</si>
  <si>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 xml:space="preserve">   Homeowners Fees</t>
  </si>
  <si>
    <t xml:space="preserve">   Sales</t>
  </si>
  <si>
    <t xml:space="preserve">   Uncategorized Income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</si>
  <si>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</si>
  <si>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</si>
  <si>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</si>
  <si>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</si>
  <si>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</si>
  <si>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</si>
  <si>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</si>
  <si>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</si>
  <si>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</si>
  <si>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</si>
  <si>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</si>
  <si>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</si>
  <si>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</si>
  <si>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</si>
  <si>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</si>
  <si>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</si>
  <si>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</si>
  <si>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</si>
  <si>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</si>
  <si>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</si>
  <si>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</si>
  <si>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</si>
  <si>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</si>
  <si>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</si>
  <si>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</si>
  <si>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</si>
  <si>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</si>
  <si>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</si>
  <si>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</si>
  <si>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Total Assets 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</si>
  <si>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</si>
  <si>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</si>
  <si>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</si>
  <si>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</si>
  <si>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Miscellaneous Purchase</t>
  </si>
  <si>
    <t>Eques Ctr - First Federal</t>
  </si>
  <si>
    <t>First Federal - Emergency</t>
  </si>
  <si>
    <t>First Federal - HOA</t>
  </si>
  <si>
    <t>Bank Balance a/o 11/30/2023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</si>
</sst>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0" fontId="12" fillId="0" borderId="0" xfId="0" applyFont="1" applyAlignment="1">
      <alignment horizontal="left" wrapText="1"/>
    </xf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A3" workbookViewId="0">
      <selection activeCell="S31" sqref="S31"/>
    </sheetView>
  </sheetViews>
  <sheetFormatPr baseColWidth="10" defaultColWidth="8.83203125" defaultRowHeight="15" x14ac:dyDescent="0.2"/>
  <cols>
    <col min="1" max="1" width="37.83203125" customWidth="1"/>
    <col min="2" max="2" width="11.5" customWidth="1"/>
    <col min="3" max="3" width="8.5" customWidth="1"/>
    <col min="4" max="5" width="9.5" customWidth="1"/>
    <col min="6" max="6" width="10.33203125" customWidth="1"/>
    <col min="7" max="7" width="8.5" customWidth="1"/>
    <col min="8" max="8" width="9.5" customWidth="1"/>
    <col min="9" max="13" width="10.33203125" customWidth="1"/>
    <col min="14" max="14" width="9.5" customWidth="1"/>
    <col min="15" max="15" width="13.1640625" customWidth="1"/>
  </cols>
  <sheetData>
    <row r="1" spans="1:15" ht="18" x14ac:dyDescent="0.2">
      <c r="A1" s="34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" x14ac:dyDescent="0.2">
      <c r="A2" s="36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2">
      <c r="A3" s="37">
        <v>45260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x14ac:dyDescent="0.2">
      <c r="O4" s="10"/>
    </row>
    <row r="5" spans="1:15" x14ac:dyDescent="0.2">
      <c r="A5" s="1"/>
      <c r="B5" s="21">
        <v>44927</v>
      </c>
      <c r="C5" s="21">
        <v>44958</v>
      </c>
      <c r="D5" s="21">
        <v>44986</v>
      </c>
      <c r="E5" s="21">
        <v>45017</v>
      </c>
      <c r="F5" s="21">
        <v>45047</v>
      </c>
      <c r="G5" s="13">
        <v>45078</v>
      </c>
      <c r="H5" s="13">
        <v>45128</v>
      </c>
      <c r="I5" s="13">
        <v>45159</v>
      </c>
      <c r="J5" s="13">
        <v>45190</v>
      </c>
      <c r="K5" s="13">
        <v>45220</v>
      </c>
      <c r="L5" s="13">
        <v>45251</v>
      </c>
      <c r="M5" s="13">
        <v>45281</v>
      </c>
      <c r="N5" s="2" t="s">
        <v>0</v>
      </c>
      <c r="O5" s="11"/>
    </row>
    <row r="6" spans="1:15" x14ac:dyDescent="0.2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2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2">
      <c r="A8" s="3" t="s">
        <v>42</v>
      </c>
      <c r="B8" s="4">
        <v>0</v>
      </c>
      <c r="C8" s="4"/>
      <c r="D8" s="4">
        <v>1036</v>
      </c>
      <c r="E8" s="4">
        <v>872</v>
      </c>
      <c r="F8" s="4">
        <v>1472</v>
      </c>
      <c r="G8" s="4"/>
      <c r="H8" s="4">
        <v>1724</v>
      </c>
      <c r="I8" s="4"/>
      <c r="J8" s="4">
        <v>2058</v>
      </c>
      <c r="K8" s="4"/>
      <c r="L8" s="4">
        <v>915</v>
      </c>
      <c r="M8" s="4"/>
      <c r="N8" s="5">
        <f>(((((B8)+(C8))+(D8))+(E8))+(F8))+(G8)+(H8)+(I8)+(J8)+(K8)+(L8)+(M8)</f>
        <v>8077</v>
      </c>
      <c r="O8" s="8"/>
    </row>
    <row r="9" spans="1:15" x14ac:dyDescent="0.2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2">
      <c r="A10" s="3" t="s">
        <v>4</v>
      </c>
      <c r="B10" s="6">
        <f>(B7)+(B8)+(B9)</f>
        <v>0</v>
      </c>
      <c r="C10" s="6">
        <f t="shared" ref="C10:M10" si="0">(C7)+(C8)+(C9)</f>
        <v>0</v>
      </c>
      <c r="D10" s="6">
        <f t="shared" si="0"/>
        <v>1036</v>
      </c>
      <c r="E10" s="6">
        <f t="shared" si="0"/>
        <v>872</v>
      </c>
      <c r="F10" s="6">
        <f t="shared" si="0"/>
        <v>1472</v>
      </c>
      <c r="G10" s="6">
        <f t="shared" si="0"/>
        <v>0</v>
      </c>
      <c r="H10" s="6">
        <f t="shared" si="0"/>
        <v>1724</v>
      </c>
      <c r="I10" s="6">
        <f t="shared" si="0"/>
        <v>0</v>
      </c>
      <c r="J10" s="6">
        <f t="shared" si="0"/>
        <v>2058</v>
      </c>
      <c r="K10" s="6">
        <f t="shared" si="0"/>
        <v>0</v>
      </c>
      <c r="L10" s="6">
        <f t="shared" si="0"/>
        <v>915</v>
      </c>
      <c r="M10" s="6">
        <f t="shared" si="0"/>
        <v>0</v>
      </c>
      <c r="N10" s="14">
        <f>(((((B10)+(C10))+(D10))+(E10))+(F10))+(G10)+(H10)+(I10)+(J10)+(K10)+(L10)+(M10)</f>
        <v>8077</v>
      </c>
      <c r="O10" s="8"/>
    </row>
    <row r="11" spans="1:15" x14ac:dyDescent="0.2">
      <c r="A11" s="3" t="s">
        <v>5</v>
      </c>
      <c r="B11" s="4">
        <v>3500</v>
      </c>
      <c r="C11" s="4">
        <v>3500</v>
      </c>
      <c r="D11" s="4">
        <v>3500</v>
      </c>
      <c r="E11" s="4">
        <v>3500</v>
      </c>
      <c r="F11" s="5">
        <v>3500</v>
      </c>
      <c r="G11" s="4">
        <v>3500</v>
      </c>
      <c r="H11" s="4">
        <v>3500</v>
      </c>
      <c r="I11" s="4">
        <v>3500</v>
      </c>
      <c r="J11" s="4">
        <v>3500</v>
      </c>
      <c r="K11" s="4">
        <v>3500</v>
      </c>
      <c r="L11" s="4">
        <v>3500</v>
      </c>
      <c r="M11" s="4"/>
      <c r="N11" s="5">
        <f>(((((B11)+(C11))+(D11))+(E11))+(F11))+(G11)+(H11)+(I11)+(J11)+(K11)+(L11)+(M11)</f>
        <v>38500</v>
      </c>
      <c r="O11" s="8"/>
    </row>
    <row r="12" spans="1:15" x14ac:dyDescent="0.2">
      <c r="A12" s="3" t="s">
        <v>6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2">
      <c r="A13" s="3" t="s">
        <v>7</v>
      </c>
      <c r="B13" s="5">
        <v>4800</v>
      </c>
      <c r="C13" s="5">
        <v>4700</v>
      </c>
      <c r="D13" s="5">
        <v>3900</v>
      </c>
      <c r="E13" s="5">
        <v>4300</v>
      </c>
      <c r="F13" s="5">
        <v>4150</v>
      </c>
      <c r="G13" s="5">
        <v>4150</v>
      </c>
      <c r="H13" s="5">
        <v>4300</v>
      </c>
      <c r="I13" s="5">
        <v>4450</v>
      </c>
      <c r="J13" s="5">
        <v>4650</v>
      </c>
      <c r="K13" s="5">
        <v>4450</v>
      </c>
      <c r="L13" s="5">
        <v>5500</v>
      </c>
      <c r="M13" s="5"/>
      <c r="N13" s="5">
        <f t="shared" si="1"/>
        <v>49350</v>
      </c>
      <c r="O13" s="8"/>
    </row>
    <row r="14" spans="1:15" x14ac:dyDescent="0.2">
      <c r="A14" s="3" t="s">
        <v>8</v>
      </c>
      <c r="B14" s="5">
        <v>60</v>
      </c>
      <c r="C14" s="5">
        <v>66</v>
      </c>
      <c r="D14" s="5">
        <v>15</v>
      </c>
      <c r="E14" s="5">
        <v>15</v>
      </c>
      <c r="F14" s="5">
        <v>15</v>
      </c>
      <c r="G14" s="4">
        <v>15</v>
      </c>
      <c r="H14" s="4">
        <v>30</v>
      </c>
      <c r="I14" s="4">
        <v>15</v>
      </c>
      <c r="J14" s="4">
        <v>15</v>
      </c>
      <c r="K14" s="4">
        <v>30</v>
      </c>
      <c r="L14" s="4"/>
      <c r="M14" s="4"/>
      <c r="N14" s="5">
        <f t="shared" si="1"/>
        <v>276</v>
      </c>
      <c r="O14" s="8"/>
    </row>
    <row r="15" spans="1:15" x14ac:dyDescent="0.2">
      <c r="A15" s="3" t="s">
        <v>9</v>
      </c>
      <c r="B15" s="6">
        <f t="shared" ref="B15:C15" si="2">((((B10)+(B11))+(B12))+(B13))+(B14)</f>
        <v>16360</v>
      </c>
      <c r="C15" s="6">
        <f t="shared" si="2"/>
        <v>8266</v>
      </c>
      <c r="D15" s="6">
        <f>((((D10)+(D11))+(D12))+(D13))+(D14)</f>
        <v>8451</v>
      </c>
      <c r="E15" s="6">
        <f>((((E10)+(E11))+(E12))+(E13))+(E14)</f>
        <v>8687</v>
      </c>
      <c r="F15" s="6">
        <f t="shared" ref="F15:M15" si="3">((((F10)+(F11))+(F12))+(F13))+(F14)+(F8)</f>
        <v>10609</v>
      </c>
      <c r="G15" s="6">
        <f t="shared" si="3"/>
        <v>7665</v>
      </c>
      <c r="H15" s="6">
        <f t="shared" si="3"/>
        <v>11278</v>
      </c>
      <c r="I15" s="6">
        <f t="shared" si="3"/>
        <v>7965</v>
      </c>
      <c r="J15" s="6">
        <f t="shared" si="3"/>
        <v>12281</v>
      </c>
      <c r="K15" s="6">
        <f t="shared" si="3"/>
        <v>7980</v>
      </c>
      <c r="L15" s="6">
        <f t="shared" si="3"/>
        <v>10830</v>
      </c>
      <c r="M15" s="6">
        <f t="shared" si="3"/>
        <v>0</v>
      </c>
      <c r="N15" s="24">
        <f>(((((B15)+(C15))+(D15))+(E15))+(F15))+(G15)+(H15)+(I15)+(J15)+(K15)+(L15)+(M15)</f>
        <v>110372</v>
      </c>
      <c r="O15" s="8"/>
    </row>
    <row r="16" spans="1:15" x14ac:dyDescent="0.2">
      <c r="A16" s="3" t="s">
        <v>10</v>
      </c>
      <c r="B16" s="6">
        <f t="shared" ref="B16:M16" si="4">(B15)-(0)</f>
        <v>16360</v>
      </c>
      <c r="C16" s="6">
        <f t="shared" si="4"/>
        <v>8266</v>
      </c>
      <c r="D16" s="6">
        <f t="shared" si="4"/>
        <v>8451</v>
      </c>
      <c r="E16" s="6">
        <f t="shared" si="4"/>
        <v>8687</v>
      </c>
      <c r="F16" s="6">
        <f t="shared" si="4"/>
        <v>10609</v>
      </c>
      <c r="G16" s="6">
        <f t="shared" si="4"/>
        <v>7665</v>
      </c>
      <c r="H16" s="6">
        <f t="shared" si="4"/>
        <v>11278</v>
      </c>
      <c r="I16" s="6">
        <f t="shared" si="4"/>
        <v>7965</v>
      </c>
      <c r="J16" s="6">
        <f t="shared" si="4"/>
        <v>12281</v>
      </c>
      <c r="K16" s="6">
        <f t="shared" si="4"/>
        <v>7980</v>
      </c>
      <c r="L16" s="6">
        <f t="shared" si="4"/>
        <v>10830</v>
      </c>
      <c r="M16" s="6">
        <f t="shared" si="4"/>
        <v>0</v>
      </c>
      <c r="N16" s="20">
        <f>(((((B16)+(C16))+(D16))+(E16))+(F16))+(G16)+(H16)+(I16)+(J16)+(K16)+(L16)+(M16)</f>
        <v>110372</v>
      </c>
      <c r="O16" s="8"/>
    </row>
    <row r="17" spans="1:15" x14ac:dyDescent="0.2">
      <c r="A17" s="22" t="s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2">
      <c r="A18" s="3" t="s">
        <v>12</v>
      </c>
      <c r="B18" s="4">
        <v>0</v>
      </c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0</v>
      </c>
      <c r="O18" s="8"/>
    </row>
    <row r="19" spans="1:15" x14ac:dyDescent="0.2">
      <c r="A19" s="3" t="s">
        <v>13</v>
      </c>
      <c r="B19" s="5">
        <v>0</v>
      </c>
      <c r="C19" s="5"/>
      <c r="D19" s="5"/>
      <c r="E19" s="4">
        <v>141.63999999999999</v>
      </c>
      <c r="F19" s="5">
        <v>31.65</v>
      </c>
      <c r="G19" s="4"/>
      <c r="H19" s="4"/>
      <c r="I19" s="4"/>
      <c r="J19" s="4"/>
      <c r="K19" s="4"/>
      <c r="L19" s="4"/>
      <c r="M19" s="4"/>
      <c r="N19" s="5">
        <f t="shared" si="5"/>
        <v>173.29</v>
      </c>
      <c r="O19" s="8"/>
    </row>
    <row r="20" spans="1:15" x14ac:dyDescent="0.2">
      <c r="A20" s="3" t="s">
        <v>14</v>
      </c>
      <c r="B20" s="4">
        <v>0</v>
      </c>
      <c r="C20" s="5">
        <v>460</v>
      </c>
      <c r="D20" s="4">
        <v>618.12</v>
      </c>
      <c r="E20" s="5"/>
      <c r="F20" s="4"/>
      <c r="G20" s="4"/>
      <c r="H20" s="4"/>
      <c r="I20" s="4"/>
      <c r="J20" s="4"/>
      <c r="K20" s="4"/>
      <c r="L20" s="4"/>
      <c r="M20" s="4"/>
      <c r="N20" s="5">
        <f t="shared" si="5"/>
        <v>1078.1199999999999</v>
      </c>
      <c r="O20" s="8"/>
    </row>
    <row r="21" spans="1:15" x14ac:dyDescent="0.2">
      <c r="A21" s="3" t="s">
        <v>15</v>
      </c>
      <c r="B21" s="5">
        <v>232.79</v>
      </c>
      <c r="C21" s="5">
        <v>233.71</v>
      </c>
      <c r="D21" s="5">
        <v>233.71</v>
      </c>
      <c r="E21" s="5">
        <v>233.71</v>
      </c>
      <c r="F21" s="5">
        <v>232.91</v>
      </c>
      <c r="G21" s="4">
        <v>232.91</v>
      </c>
      <c r="H21" s="4">
        <v>237.91</v>
      </c>
      <c r="I21" s="30">
        <v>242.97</v>
      </c>
      <c r="J21" s="4">
        <v>242.97</v>
      </c>
      <c r="K21" s="4">
        <v>248.67</v>
      </c>
      <c r="L21" s="4">
        <v>244.13</v>
      </c>
      <c r="M21" s="4"/>
      <c r="N21" s="5">
        <f t="shared" si="5"/>
        <v>2616.3900000000003</v>
      </c>
      <c r="O21" s="8"/>
    </row>
    <row r="22" spans="1:15" x14ac:dyDescent="0.2">
      <c r="A22" s="3" t="s">
        <v>16</v>
      </c>
      <c r="B22" s="5">
        <v>0</v>
      </c>
      <c r="C22" s="4"/>
      <c r="D22" s="5">
        <v>5599.75</v>
      </c>
      <c r="E22" s="5">
        <v>1723.25</v>
      </c>
      <c r="F22" s="5">
        <v>1723.35</v>
      </c>
      <c r="G22" s="4">
        <v>1723.25</v>
      </c>
      <c r="H22" s="4">
        <v>1723.25</v>
      </c>
      <c r="I22" s="4">
        <v>1723.35</v>
      </c>
      <c r="J22" s="4">
        <v>1723.25</v>
      </c>
      <c r="K22" s="4">
        <v>1723.25</v>
      </c>
      <c r="L22" s="4">
        <v>1723.25</v>
      </c>
      <c r="M22" s="4"/>
      <c r="N22" s="5">
        <f t="shared" si="5"/>
        <v>19385.95</v>
      </c>
      <c r="O22" s="8"/>
    </row>
    <row r="23" spans="1:15" x14ac:dyDescent="0.2">
      <c r="A23" s="3" t="s">
        <v>17</v>
      </c>
      <c r="B23" s="4">
        <v>0</v>
      </c>
      <c r="C23" s="5"/>
      <c r="D23" s="4"/>
      <c r="E23" s="5"/>
      <c r="F23" s="4"/>
      <c r="G23" s="4"/>
      <c r="H23" s="4"/>
      <c r="I23" s="4">
        <v>1435</v>
      </c>
      <c r="J23" s="4"/>
      <c r="K23" s="4"/>
      <c r="L23" s="4"/>
      <c r="M23" s="4"/>
      <c r="N23" s="5">
        <f t="shared" si="5"/>
        <v>1435</v>
      </c>
      <c r="O23" s="8"/>
    </row>
    <row r="24" spans="1:15" x14ac:dyDescent="0.2">
      <c r="A24" s="3" t="s">
        <v>18</v>
      </c>
      <c r="B24" s="6">
        <f t="shared" ref="B24:H24" si="6">(B22)+(B23)</f>
        <v>0</v>
      </c>
      <c r="C24" s="6">
        <f t="shared" si="6"/>
        <v>0</v>
      </c>
      <c r="D24" s="6">
        <f t="shared" si="6"/>
        <v>5599.75</v>
      </c>
      <c r="E24" s="6">
        <f t="shared" si="6"/>
        <v>1723.25</v>
      </c>
      <c r="F24" s="6">
        <f t="shared" si="6"/>
        <v>1723.35</v>
      </c>
      <c r="G24" s="6">
        <f t="shared" si="6"/>
        <v>1723.25</v>
      </c>
      <c r="H24" s="6">
        <f t="shared" si="6"/>
        <v>1723.25</v>
      </c>
      <c r="I24" s="7">
        <f>SUM(I22:I23)</f>
        <v>3158.35</v>
      </c>
      <c r="J24" s="7">
        <f>SUM(J22:J23)</f>
        <v>1723.25</v>
      </c>
      <c r="K24" s="7">
        <f>SUM(K22:K23)</f>
        <v>1723.25</v>
      </c>
      <c r="L24" s="7">
        <f>SUM(L22:L23)</f>
        <v>1723.25</v>
      </c>
      <c r="M24" s="7">
        <f>SUM(M22:M23)</f>
        <v>0</v>
      </c>
      <c r="N24" s="25">
        <f>(((((B24)+(C24))+(D24))+(E24))+(F24))+(G24)+(H24)+(I24)+(J24)+(K24)+(L24)+(M24)</f>
        <v>20820.95</v>
      </c>
      <c r="O24" s="8"/>
    </row>
    <row r="25" spans="1:15" x14ac:dyDescent="0.2">
      <c r="A25" s="3" t="s">
        <v>19</v>
      </c>
      <c r="B25" s="4">
        <v>0</v>
      </c>
      <c r="C25" s="5"/>
      <c r="D25" s="4"/>
      <c r="E25" s="5">
        <v>863.7</v>
      </c>
      <c r="F25" s="5">
        <v>6800</v>
      </c>
      <c r="G25" s="4">
        <v>1600</v>
      </c>
      <c r="H25" s="4"/>
      <c r="I25" s="30">
        <v>7200</v>
      </c>
      <c r="J25" s="4">
        <v>1200</v>
      </c>
      <c r="K25" s="4">
        <v>7000</v>
      </c>
      <c r="L25" s="4">
        <v>2626.73</v>
      </c>
      <c r="M25" s="4"/>
      <c r="N25" s="5">
        <f>(((((B25)+(C25))+(D25))+(E25))+(F25))+(G25)+(H25)+(I25)+(J25)+(K25)+(L25)+(M25)</f>
        <v>27290.43</v>
      </c>
      <c r="O25" s="8"/>
    </row>
    <row r="26" spans="1:15" x14ac:dyDescent="0.2">
      <c r="A26" s="3" t="s">
        <v>20</v>
      </c>
      <c r="B26" s="5">
        <v>107</v>
      </c>
      <c r="C26" s="4"/>
      <c r="D26" s="4"/>
      <c r="E26" s="5"/>
      <c r="F26" s="4"/>
      <c r="G26" s="4"/>
      <c r="H26" s="4"/>
      <c r="I26" s="4"/>
      <c r="J26" s="4"/>
      <c r="K26" s="4">
        <v>729.62</v>
      </c>
      <c r="L26" s="4"/>
      <c r="M26" s="4"/>
      <c r="N26" s="5">
        <f t="shared" ref="N26:N36" si="7">(((((B26)+(C26))+(D26))+(E26))+(F26))+(G26)+(H26)+(I26)+(J26)+(K26)+(L26)+(M26)</f>
        <v>836.62</v>
      </c>
      <c r="O26" s="8"/>
    </row>
    <row r="27" spans="1:15" x14ac:dyDescent="0.2">
      <c r="A27" s="3" t="s">
        <v>21</v>
      </c>
      <c r="B27" s="4">
        <v>0</v>
      </c>
      <c r="C27" s="4"/>
      <c r="D27" s="4"/>
      <c r="E27" s="5"/>
      <c r="F27" s="4"/>
      <c r="G27" s="4"/>
      <c r="H27" s="4">
        <v>15.03</v>
      </c>
      <c r="I27" s="4"/>
      <c r="J27" s="4">
        <v>66</v>
      </c>
      <c r="K27" s="4"/>
      <c r="L27" s="4"/>
      <c r="M27" s="4"/>
      <c r="N27" s="5">
        <f t="shared" si="7"/>
        <v>81.03</v>
      </c>
      <c r="O27" s="8"/>
    </row>
    <row r="28" spans="1:15" x14ac:dyDescent="0.2">
      <c r="A28" s="3" t="s">
        <v>22</v>
      </c>
      <c r="B28" s="4">
        <v>0</v>
      </c>
      <c r="C28" s="4">
        <v>1315</v>
      </c>
      <c r="D28" s="4"/>
      <c r="E28" s="5"/>
      <c r="F28" s="4"/>
      <c r="G28" s="4"/>
      <c r="H28" s="4">
        <v>250</v>
      </c>
      <c r="I28" s="30"/>
      <c r="J28" s="4">
        <v>250</v>
      </c>
      <c r="K28" s="4">
        <v>250</v>
      </c>
      <c r="L28" s="4">
        <v>500</v>
      </c>
      <c r="M28" s="4"/>
      <c r="N28" s="5">
        <f t="shared" si="7"/>
        <v>2565</v>
      </c>
      <c r="O28" s="8"/>
    </row>
    <row r="29" spans="1:15" x14ac:dyDescent="0.2">
      <c r="A29" s="3" t="s">
        <v>23</v>
      </c>
      <c r="B29" s="4">
        <v>70.8</v>
      </c>
      <c r="C29" s="4">
        <v>36.450000000000003</v>
      </c>
      <c r="D29" s="4">
        <v>21</v>
      </c>
      <c r="E29" s="5">
        <v>19.3</v>
      </c>
      <c r="F29" s="5">
        <v>13.5</v>
      </c>
      <c r="G29" s="5">
        <v>16.649999999999999</v>
      </c>
      <c r="H29" s="5">
        <v>28.45</v>
      </c>
      <c r="I29" s="5">
        <v>19.649999999999999</v>
      </c>
      <c r="J29" s="5">
        <v>29.65</v>
      </c>
      <c r="K29" s="5">
        <v>22.15</v>
      </c>
      <c r="L29" s="5">
        <v>33.15</v>
      </c>
      <c r="M29" s="5"/>
      <c r="N29" s="5">
        <f t="shared" si="7"/>
        <v>310.75</v>
      </c>
      <c r="O29" s="8"/>
    </row>
    <row r="30" spans="1:15" x14ac:dyDescent="0.2">
      <c r="A30" s="3" t="s">
        <v>24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2">
      <c r="A31" s="3" t="s">
        <v>41</v>
      </c>
      <c r="B31" s="5">
        <v>5472.34</v>
      </c>
      <c r="C31" s="5">
        <v>0</v>
      </c>
      <c r="D31" s="4"/>
      <c r="E31" s="4"/>
      <c r="F31" s="5">
        <v>655.75</v>
      </c>
      <c r="G31" s="4">
        <v>690</v>
      </c>
      <c r="H31" s="4">
        <v>2051.1</v>
      </c>
      <c r="I31" s="4">
        <v>700</v>
      </c>
      <c r="J31" s="4">
        <v>3325.5</v>
      </c>
      <c r="K31" s="4">
        <v>205.34</v>
      </c>
      <c r="L31" s="4">
        <v>2238.5100000000002</v>
      </c>
      <c r="M31" s="4"/>
      <c r="N31" s="5">
        <f>(((((B31)+(C31))+(D31))+(E31))+(F31))+(G31)+(H31)+(I31)+(J31)+(K31)+(L31)+(M31)</f>
        <v>15338.54</v>
      </c>
      <c r="O31" s="8"/>
    </row>
    <row r="32" spans="1:15" x14ac:dyDescent="0.2">
      <c r="A32" s="29" t="s">
        <v>43</v>
      </c>
      <c r="B32" s="5">
        <v>0</v>
      </c>
      <c r="C32" s="5">
        <v>0</v>
      </c>
      <c r="D32" s="4">
        <v>6200</v>
      </c>
      <c r="E32" s="4"/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6200</v>
      </c>
      <c r="O32" s="8"/>
    </row>
    <row r="33" spans="1:15" x14ac:dyDescent="0.2">
      <c r="A33" s="3" t="s">
        <v>37</v>
      </c>
      <c r="B33" s="5">
        <v>0</v>
      </c>
      <c r="C33" s="5">
        <v>0</v>
      </c>
      <c r="D33" s="4"/>
      <c r="E33" s="5"/>
      <c r="F33" s="5"/>
      <c r="G33" s="4"/>
      <c r="H33" s="4"/>
      <c r="I33" s="4"/>
      <c r="J33" s="4"/>
      <c r="K33" s="4"/>
      <c r="L33" s="4">
        <v>189.64</v>
      </c>
      <c r="M33" s="4"/>
      <c r="N33" s="5">
        <f t="shared" si="7"/>
        <v>189.64</v>
      </c>
      <c r="O33" s="8"/>
    </row>
    <row r="34" spans="1:15" x14ac:dyDescent="0.2">
      <c r="A34" s="3" t="s">
        <v>25</v>
      </c>
      <c r="B34" s="5">
        <v>1005</v>
      </c>
      <c r="C34" s="5">
        <v>1009</v>
      </c>
      <c r="D34" s="5">
        <v>1028</v>
      </c>
      <c r="E34" s="5">
        <v>847</v>
      </c>
      <c r="F34" s="5">
        <v>908</v>
      </c>
      <c r="G34" s="4">
        <v>977</v>
      </c>
      <c r="H34" s="4">
        <v>973</v>
      </c>
      <c r="I34" s="4">
        <v>1086</v>
      </c>
      <c r="J34" s="4">
        <v>1147</v>
      </c>
      <c r="K34" s="4">
        <v>1000</v>
      </c>
      <c r="L34" s="4">
        <v>822</v>
      </c>
      <c r="M34" s="4"/>
      <c r="N34" s="5">
        <f t="shared" si="7"/>
        <v>10802</v>
      </c>
      <c r="O34" s="8"/>
    </row>
    <row r="35" spans="1:15" x14ac:dyDescent="0.2">
      <c r="A35" s="3" t="s">
        <v>26</v>
      </c>
      <c r="B35" s="4">
        <v>0</v>
      </c>
      <c r="C35" s="5">
        <v>338.46</v>
      </c>
      <c r="D35" s="4"/>
      <c r="E35" s="5"/>
      <c r="F35" s="5">
        <v>354.56</v>
      </c>
      <c r="G35" s="4"/>
      <c r="H35" s="4"/>
      <c r="I35" s="30">
        <v>354.56</v>
      </c>
      <c r="J35" s="4"/>
      <c r="K35" s="4">
        <v>4380.42</v>
      </c>
      <c r="L35" s="4">
        <v>354.56</v>
      </c>
      <c r="M35" s="4"/>
      <c r="N35" s="5">
        <f t="shared" si="7"/>
        <v>5782.56</v>
      </c>
      <c r="O35" s="8"/>
    </row>
    <row r="36" spans="1:15" x14ac:dyDescent="0.2">
      <c r="A36" s="3" t="s">
        <v>39</v>
      </c>
      <c r="B36" s="4"/>
      <c r="C36" s="5">
        <v>676.04</v>
      </c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676.04</v>
      </c>
      <c r="O36" s="8"/>
    </row>
    <row r="37" spans="1:15" x14ac:dyDescent="0.2">
      <c r="A37" s="3" t="s">
        <v>27</v>
      </c>
      <c r="B37" s="6">
        <f>(B34)+(B35)+(B36)</f>
        <v>1005</v>
      </c>
      <c r="C37" s="6">
        <f>(C34)+(C35)+(C36)</f>
        <v>2023.5</v>
      </c>
      <c r="D37" s="6">
        <f t="shared" ref="D37:H37" si="8">(D34)+(D35)</f>
        <v>1028</v>
      </c>
      <c r="E37" s="6">
        <f t="shared" si="8"/>
        <v>847</v>
      </c>
      <c r="F37" s="6">
        <f t="shared" si="8"/>
        <v>1262.56</v>
      </c>
      <c r="G37" s="6">
        <f t="shared" si="8"/>
        <v>977</v>
      </c>
      <c r="H37" s="6">
        <f t="shared" si="8"/>
        <v>973</v>
      </c>
      <c r="I37" s="7">
        <f>SUM(I34:I35)</f>
        <v>1440.56</v>
      </c>
      <c r="J37" s="7">
        <f>SUM(J34:J35)</f>
        <v>1147</v>
      </c>
      <c r="K37" s="7">
        <f>SUM(K34:K35)</f>
        <v>5380.42</v>
      </c>
      <c r="L37" s="7">
        <f>SUM(L34:L35)</f>
        <v>1176.56</v>
      </c>
      <c r="M37" s="7">
        <f>SUM(M34:M35)</f>
        <v>0</v>
      </c>
      <c r="N37" s="19">
        <f>SUM(B37:M37)</f>
        <v>17260.599999999999</v>
      </c>
      <c r="O37" s="8"/>
    </row>
    <row r="38" spans="1:15" x14ac:dyDescent="0.2">
      <c r="A38" s="3" t="s">
        <v>28</v>
      </c>
      <c r="B38" s="6">
        <f>((((((((((((B18)+(B19))+(B20))+(B21))+(B24))+(B25))+(B26))+(B27))+(B28))+(B29))+(B30))+(B31))+(B37)</f>
        <v>6887.93</v>
      </c>
      <c r="C38" s="6">
        <f>((((((((((((C18)+(C19))+(C20))+(C21))+(C24))+(C25))+(C26))+(C27))+(C28))+(C29))+(C30))+(C31))+(C37)</f>
        <v>4068.66</v>
      </c>
      <c r="D38" s="6">
        <f>((((((((((((D18)+(D19))+(D20))+(D21))+(D24))+(D25))+(D26))+(D27))+(D28))+(D29))+(D30))+(D31))+(D32)+(D37)</f>
        <v>13700.58</v>
      </c>
      <c r="E38" s="6">
        <f t="shared" ref="E38:K38" si="9">((((((((((((E18)+(E19))+(E20))+(E21))+(E24))+(E25))+(E26))+(E27))+(E28))+(E29))+(E30))+(E31))+(E37)</f>
        <v>3828.6000000000004</v>
      </c>
      <c r="F38" s="6">
        <f t="shared" si="9"/>
        <v>10719.72</v>
      </c>
      <c r="G38" s="6">
        <f t="shared" si="9"/>
        <v>5239.8099999999995</v>
      </c>
      <c r="H38" s="6">
        <f t="shared" si="9"/>
        <v>5278.74</v>
      </c>
      <c r="I38" s="6">
        <f t="shared" si="9"/>
        <v>12761.529999999999</v>
      </c>
      <c r="J38" s="6">
        <f t="shared" si="9"/>
        <v>7984.3700000000008</v>
      </c>
      <c r="K38" s="6">
        <f t="shared" si="9"/>
        <v>15559.45</v>
      </c>
      <c r="L38" s="6">
        <f>((((((((((((L18)+(L19))+(L20))+(L21))+(L24))+(L25))+(L26))+(L27))+(L28))+(L29))+(L30))+(L31)+(L33))+(L37)</f>
        <v>8731.9700000000012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94761.359999999986</v>
      </c>
      <c r="O38" s="8"/>
    </row>
    <row r="39" spans="1:15" x14ac:dyDescent="0.2">
      <c r="A39" s="3" t="s">
        <v>29</v>
      </c>
      <c r="B39" s="16">
        <f t="shared" ref="B39:M39" si="10">(B16)-(B38)</f>
        <v>9472.07</v>
      </c>
      <c r="C39" s="16">
        <f t="shared" si="10"/>
        <v>4197.34</v>
      </c>
      <c r="D39" s="16">
        <f t="shared" si="10"/>
        <v>-5249.58</v>
      </c>
      <c r="E39" s="16">
        <f t="shared" si="10"/>
        <v>4858.3999999999996</v>
      </c>
      <c r="F39" s="16">
        <f t="shared" si="10"/>
        <v>-110.71999999999935</v>
      </c>
      <c r="G39" s="16">
        <f t="shared" si="10"/>
        <v>2425.1900000000005</v>
      </c>
      <c r="H39" s="16">
        <f t="shared" si="10"/>
        <v>5999.26</v>
      </c>
      <c r="I39" s="16">
        <f t="shared" si="10"/>
        <v>-4796.5299999999988</v>
      </c>
      <c r="J39" s="16">
        <f t="shared" si="10"/>
        <v>4296.6299999999992</v>
      </c>
      <c r="K39" s="16">
        <f t="shared" si="10"/>
        <v>-7579.4500000000007</v>
      </c>
      <c r="L39" s="16">
        <f t="shared" si="10"/>
        <v>2098.0299999999988</v>
      </c>
      <c r="M39" s="16">
        <f t="shared" si="10"/>
        <v>0</v>
      </c>
      <c r="N39" s="6">
        <f>(((((B39)+(C39))+(D39))+(E39))+(F39))+(G39)+(H39)+(I39)+(J39)+(K39)+(L39)+(M39)</f>
        <v>15610.639999999996</v>
      </c>
      <c r="O39" s="8"/>
    </row>
    <row r="40" spans="1:15" x14ac:dyDescent="0.2">
      <c r="A40" s="3" t="s">
        <v>35</v>
      </c>
      <c r="B40" s="4">
        <v>50</v>
      </c>
      <c r="C40" s="4">
        <v>50</v>
      </c>
      <c r="D40" s="4">
        <v>50</v>
      </c>
      <c r="E40" s="4">
        <v>50</v>
      </c>
      <c r="F40" s="4">
        <v>50</v>
      </c>
      <c r="G40" s="4">
        <v>50</v>
      </c>
      <c r="H40" s="4">
        <v>50</v>
      </c>
      <c r="I40" s="18">
        <v>50</v>
      </c>
      <c r="J40" s="4">
        <v>50</v>
      </c>
      <c r="K40" s="18">
        <v>50</v>
      </c>
      <c r="L40" s="18">
        <v>50</v>
      </c>
      <c r="M40" s="18"/>
      <c r="N40" s="6">
        <f>(((((B40)+(C40))+(D40))+(E40))+(F40))+(G40)+(H40)+(I40)+(J40)+(K40)+(L40)+(M40)</f>
        <v>550</v>
      </c>
      <c r="O40" s="8"/>
    </row>
    <row r="41" spans="1:15" x14ac:dyDescent="0.2">
      <c r="A41" s="3" t="s">
        <v>36</v>
      </c>
      <c r="B41" s="4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2">
      <c r="A42" s="3" t="s">
        <v>30</v>
      </c>
      <c r="B42" s="6">
        <f>SUM(B40:B41)</f>
        <v>50</v>
      </c>
      <c r="C42" s="6">
        <f>SUM(C40:C41)</f>
        <v>50</v>
      </c>
      <c r="D42" s="6">
        <v>50</v>
      </c>
      <c r="E42" s="6">
        <v>50</v>
      </c>
      <c r="F42" s="6">
        <v>50</v>
      </c>
      <c r="G42" s="6">
        <f>G41+G40</f>
        <v>50</v>
      </c>
      <c r="H42" s="6">
        <f>H41+H40</f>
        <v>50</v>
      </c>
      <c r="I42" s="7">
        <f>SUM(I40:I41)</f>
        <v>50</v>
      </c>
      <c r="J42" s="7">
        <f>SUM(J40:J41)</f>
        <v>50</v>
      </c>
      <c r="K42" s="7">
        <f>SUM(K40:K41)</f>
        <v>50</v>
      </c>
      <c r="L42" s="7">
        <v>50</v>
      </c>
      <c r="M42" s="7">
        <v>0</v>
      </c>
      <c r="N42" s="6">
        <f>(((((B42)+(C42))+(D42))+(E42))+(F42))+(G42)+(H42)+(I42)+(J42)+(K42)+(L42)</f>
        <v>550</v>
      </c>
      <c r="O42" s="8"/>
    </row>
    <row r="43" spans="1:15" x14ac:dyDescent="0.2">
      <c r="A43" s="3" t="s">
        <v>31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50</v>
      </c>
      <c r="F43" s="6">
        <f t="shared" si="11"/>
        <v>50</v>
      </c>
      <c r="G43" s="6">
        <f t="shared" si="11"/>
        <v>50</v>
      </c>
      <c r="H43" s="6">
        <f t="shared" si="11"/>
        <v>50</v>
      </c>
      <c r="I43" s="7">
        <v>50</v>
      </c>
      <c r="J43" s="7">
        <v>50</v>
      </c>
      <c r="K43" s="7">
        <v>50</v>
      </c>
      <c r="L43" s="7">
        <v>50</v>
      </c>
      <c r="M43" s="7"/>
      <c r="N43" s="6">
        <f>(((((B43)+(C43))+(D43))+(E43))+(F43))+(G43)+(H43)+(I43)+(J43)+(K43)+(L43)</f>
        <v>550</v>
      </c>
      <c r="O43" s="8"/>
    </row>
    <row r="44" spans="1:15" x14ac:dyDescent="0.2">
      <c r="A44" s="3" t="s">
        <v>32</v>
      </c>
      <c r="B44" s="17">
        <f t="shared" ref="B44:M44" si="12">(B39)+(B43)</f>
        <v>9522.07</v>
      </c>
      <c r="C44" s="17">
        <f t="shared" si="12"/>
        <v>4247.34</v>
      </c>
      <c r="D44" s="17">
        <f t="shared" si="12"/>
        <v>-5199.58</v>
      </c>
      <c r="E44" s="17">
        <f t="shared" si="12"/>
        <v>4908.3999999999996</v>
      </c>
      <c r="F44" s="17">
        <f t="shared" si="12"/>
        <v>-60.719999999999345</v>
      </c>
      <c r="G44" s="17">
        <f t="shared" si="12"/>
        <v>2475.1900000000005</v>
      </c>
      <c r="H44" s="17">
        <f t="shared" si="12"/>
        <v>6049.26</v>
      </c>
      <c r="I44" s="17">
        <f t="shared" si="12"/>
        <v>-4746.5299999999988</v>
      </c>
      <c r="J44" s="17">
        <f t="shared" si="12"/>
        <v>4346.6299999999992</v>
      </c>
      <c r="K44" s="17">
        <f t="shared" si="12"/>
        <v>-7529.4500000000007</v>
      </c>
      <c r="L44" s="17">
        <f t="shared" si="12"/>
        <v>2148.0299999999988</v>
      </c>
      <c r="M44" s="17">
        <f t="shared" si="12"/>
        <v>0</v>
      </c>
      <c r="N44" s="6">
        <f>(((((B44)+(C44))+(D44))+(E44))+(F44))+(G44)+(H44)+(I44)+(J44)+(K44)+(L44)</f>
        <v>16160.639999999996</v>
      </c>
      <c r="O44" s="8"/>
    </row>
    <row r="45" spans="1:15" x14ac:dyDescent="0.2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2">
      <c r="I46" t="s">
        <v>34</v>
      </c>
      <c r="O46" s="8"/>
    </row>
    <row r="47" spans="1:15" x14ac:dyDescent="0.2">
      <c r="O47" s="8"/>
    </row>
    <row r="48" spans="1:15" x14ac:dyDescent="0.2">
      <c r="A48" s="31" t="s">
        <v>47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8"/>
    </row>
    <row r="49" spans="1:14" x14ac:dyDescent="0.2">
      <c r="A49" s="26" t="s">
        <v>46</v>
      </c>
      <c r="B49" s="27">
        <v>34351.360000000001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">
      <c r="A50" s="26" t="s">
        <v>45</v>
      </c>
      <c r="B50" s="27">
        <v>15048.78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">
      <c r="A51" s="26" t="s">
        <v>44</v>
      </c>
      <c r="B51" s="27">
        <v>4414.99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2">
      <c r="B52" s="12"/>
    </row>
    <row r="53" spans="1:14" x14ac:dyDescent="0.2">
      <c r="A53" s="10" t="s">
        <v>38</v>
      </c>
      <c r="B53" s="28">
        <f>SUM(B49:B51)</f>
        <v>53815.13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Emery,Alice Kaye</cp:lastModifiedBy>
  <cp:lastPrinted>2023-09-17T18:08:14Z</cp:lastPrinted>
  <dcterms:created xsi:type="dcterms:W3CDTF">2021-06-07T21:56:32Z</dcterms:created>
  <dcterms:modified xsi:type="dcterms:W3CDTF">2024-01-06T16:44:25Z</dcterms:modified>
</cp:coreProperties>
</file>