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3 Treasurer Folder/monthly profit and loss 2023/"/>
    </mc:Choice>
  </mc:AlternateContent>
  <xr:revisionPtr revIDLastSave="0" documentId="8_{86FAEB04-4992-401F-9259-505D7CB0866C}" xr6:coauthVersionLast="47" xr6:coauthVersionMax="47" xr10:uidLastSave="{00000000-0000-0000-0000-000000000000}"/>
  <bookViews>
    <workbookView xWindow="6645" yWindow="4245" windowWidth="16755" windowHeight="11385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40" i="1"/>
  <c r="N31" i="1"/>
  <c r="J40" i="1"/>
  <c r="N29" i="1"/>
  <c r="N30" i="1"/>
  <c r="H40" i="1"/>
  <c r="G40" i="1"/>
  <c r="G41" i="1" s="1"/>
  <c r="N39" i="1"/>
  <c r="M35" i="1"/>
  <c r="M23" i="1"/>
  <c r="M14" i="1"/>
  <c r="M15" i="1" s="1"/>
  <c r="N38" i="1"/>
  <c r="N34" i="1"/>
  <c r="N33" i="1"/>
  <c r="N32" i="1"/>
  <c r="N28" i="1"/>
  <c r="N27" i="1"/>
  <c r="N26" i="1"/>
  <c r="N25" i="1"/>
  <c r="N24" i="1"/>
  <c r="N22" i="1"/>
  <c r="N21" i="1"/>
  <c r="N20" i="1"/>
  <c r="N19" i="1"/>
  <c r="N18" i="1"/>
  <c r="N17" i="1"/>
  <c r="N13" i="1"/>
  <c r="N12" i="1"/>
  <c r="N11" i="1"/>
  <c r="N10" i="1"/>
  <c r="L35" i="1"/>
  <c r="L23" i="1"/>
  <c r="L14" i="1"/>
  <c r="L15" i="1" s="1"/>
  <c r="K40" i="1"/>
  <c r="I40" i="1"/>
  <c r="K35" i="1"/>
  <c r="K23" i="1"/>
  <c r="K14" i="1"/>
  <c r="J23" i="1"/>
  <c r="J14" i="1"/>
  <c r="J35" i="1"/>
  <c r="I35" i="1"/>
  <c r="I23" i="1"/>
  <c r="I14" i="1"/>
  <c r="I15" i="1" s="1"/>
  <c r="H35" i="1"/>
  <c r="H23" i="1"/>
  <c r="H14" i="1"/>
  <c r="F40" i="1"/>
  <c r="F41" i="1" s="1"/>
  <c r="E40" i="1"/>
  <c r="E41" i="1" s="1"/>
  <c r="D40" i="1"/>
  <c r="D41" i="1" s="1"/>
  <c r="C40" i="1"/>
  <c r="C41" i="1" s="1"/>
  <c r="B41" i="1"/>
  <c r="G35" i="1"/>
  <c r="D35" i="1"/>
  <c r="B35" i="1"/>
  <c r="G23" i="1"/>
  <c r="C23" i="1"/>
  <c r="F23" i="1"/>
  <c r="D23" i="1"/>
  <c r="B23" i="1"/>
  <c r="G9" i="1"/>
  <c r="G14" i="1" s="1"/>
  <c r="G15" i="1" s="1"/>
  <c r="F9" i="1"/>
  <c r="D9" i="1"/>
  <c r="C9" i="1"/>
  <c r="B9" i="1"/>
  <c r="E9" i="1"/>
  <c r="N7" i="1"/>
  <c r="M36" i="1" l="1"/>
  <c r="M37" i="1" s="1"/>
  <c r="M42" i="1" s="1"/>
  <c r="I36" i="1"/>
  <c r="I37" i="1" s="1"/>
  <c r="I42" i="1" s="1"/>
  <c r="L36" i="1"/>
  <c r="L37" i="1" s="1"/>
  <c r="N40" i="1"/>
  <c r="K36" i="1"/>
  <c r="J36" i="1"/>
  <c r="K15" i="1"/>
  <c r="B14" i="1"/>
  <c r="E35" i="1"/>
  <c r="J15" i="1"/>
  <c r="N8" i="1"/>
  <c r="N9" i="1"/>
  <c r="E23" i="1"/>
  <c r="C35" i="1"/>
  <c r="C36" i="1" s="1"/>
  <c r="D14" i="1"/>
  <c r="D15" i="1" s="1"/>
  <c r="H41" i="1"/>
  <c r="N41" i="1" s="1"/>
  <c r="H15" i="1"/>
  <c r="H36" i="1"/>
  <c r="E14" i="1"/>
  <c r="G36" i="1"/>
  <c r="G37" i="1" s="1"/>
  <c r="G42" i="1" s="1"/>
  <c r="C14" i="1"/>
  <c r="C15" i="1" s="1"/>
  <c r="D36" i="1"/>
  <c r="F14" i="1"/>
  <c r="F15" i="1" s="1"/>
  <c r="B36" i="1"/>
  <c r="F35" i="1"/>
  <c r="F36" i="1" s="1"/>
  <c r="N23" i="1" l="1"/>
  <c r="E36" i="1"/>
  <c r="N36" i="1" s="1"/>
  <c r="N35" i="1"/>
  <c r="C37" i="1"/>
  <c r="C42" i="1" s="1"/>
  <c r="E15" i="1"/>
  <c r="N14" i="1"/>
  <c r="B15" i="1"/>
  <c r="B37" i="1" s="1"/>
  <c r="L42" i="1"/>
  <c r="K37" i="1"/>
  <c r="K42" i="1" s="1"/>
  <c r="J37" i="1"/>
  <c r="J42" i="1" s="1"/>
  <c r="D37" i="1"/>
  <c r="D42" i="1" s="1"/>
  <c r="H37" i="1"/>
  <c r="F37" i="1"/>
  <c r="F42" i="1" s="1"/>
  <c r="N15" i="1" l="1"/>
  <c r="E37" i="1"/>
  <c r="H42" i="1"/>
  <c r="B42" i="1"/>
  <c r="E42" i="1" l="1"/>
  <c r="N42" i="1" s="1"/>
  <c r="N37" i="1"/>
</calcChain>
</file>

<file path=xl/sharedStrings.xml><?xml version="1.0" encoding="utf-8"?>
<sst xmlns="http://schemas.openxmlformats.org/spreadsheetml/2006/main" count="46" uniqueCount="46">
  <si>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</si>
  <si>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</si>
  <si>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</si>
  <si>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</si>
  <si>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</si>
  <si>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</si>
  <si>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 xml:space="preserve">   Homeowners Fees</t>
  </si>
  <si>
    <t xml:space="preserve">   Sales</t>
  </si>
  <si>
    <t xml:space="preserve">   Uncategorized Income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</si>
  <si>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</si>
  <si>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</si>
  <si>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</si>
  <si>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</si>
  <si>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</si>
  <si>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</si>
  <si>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</si>
  <si>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</si>
  <si>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</si>
  <si>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</si>
  <si>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</si>
  <si>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</si>
  <si>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</si>
  <si>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</si>
  <si>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</si>
  <si>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</si>
  <si>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Repairs and Maintenance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</si>
  <si>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</si>
  <si>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</si>
  <si>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</si>
  <si>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</si>
  <si>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</si>
  <si>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</si>
  <si>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</si>
  <si>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</si>
  <si>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</si>
  <si>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>Drummond</t>
  </si>
  <si>
    <t>First Federal</t>
  </si>
  <si>
    <t>Ameris</t>
  </si>
  <si>
    <t xml:space="preserve"> </t>
  </si>
  <si>
    <t>Other Income (McDermott donation)</t>
  </si>
  <si>
    <t>Donation for legal fees</t>
  </si>
  <si>
    <t xml:space="preserve"> Taxes</t>
  </si>
  <si>
    <t>Miscellaneous</t>
  </si>
  <si>
    <t>Profit and Loss by Month (HOA Account)</t>
  </si>
  <si>
    <t>Bank Balance a/o 2/1/2023</t>
  </si>
  <si>
    <t xml:space="preserve">Total 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</si>
</sst>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5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8" fillId="0" borderId="0" xfId="0" applyFont="1" applyFill="1" applyBorder="1"/>
    <xf numFmtId="166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A30" workbookViewId="0">
      <selection activeCell="D49" sqref="D49"/>
    </sheetView>
  </sheetViews>
  <sheetFormatPr defaultRowHeight="15" x14ac:dyDescent="0.25"/>
  <cols>
    <col min="1" max="1" width="37.85546875" customWidth="1"/>
    <col min="2" max="2" width="11.5703125" customWidth="1"/>
    <col min="3" max="4" width="8.5703125" customWidth="1"/>
    <col min="5" max="5" width="9.42578125" customWidth="1"/>
    <col min="6" max="6" width="10.28515625" customWidth="1"/>
    <col min="7" max="7" width="8.5703125" customWidth="1"/>
    <col min="8" max="8" width="9.5703125" customWidth="1"/>
    <col min="9" max="13" width="10.28515625" customWidth="1"/>
    <col min="14" max="14" width="9.42578125" customWidth="1"/>
    <col min="15" max="15" width="13.140625" customWidth="1"/>
  </cols>
  <sheetData>
    <row r="1" spans="1:15" ht="18" x14ac:dyDescent="0.25">
      <c r="A1" s="31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8" x14ac:dyDescent="0.25">
      <c r="A2" s="33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x14ac:dyDescent="0.25">
      <c r="A3" s="34">
        <v>44957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x14ac:dyDescent="0.25">
      <c r="O4" s="10"/>
    </row>
    <row r="5" spans="1:15" x14ac:dyDescent="0.25">
      <c r="A5" s="1"/>
      <c r="B5" s="21">
        <v>44927</v>
      </c>
      <c r="C5" s="21">
        <v>44958</v>
      </c>
      <c r="D5" s="21">
        <v>44986</v>
      </c>
      <c r="E5" s="21">
        <v>45017</v>
      </c>
      <c r="F5" s="21">
        <v>45047</v>
      </c>
      <c r="G5" s="13">
        <v>45078</v>
      </c>
      <c r="H5" s="13">
        <v>45128</v>
      </c>
      <c r="I5" s="13">
        <v>45159</v>
      </c>
      <c r="J5" s="13">
        <v>45190</v>
      </c>
      <c r="K5" s="13">
        <v>45220</v>
      </c>
      <c r="L5" s="13">
        <v>45251</v>
      </c>
      <c r="M5" s="13">
        <v>45281</v>
      </c>
      <c r="N5" s="2" t="s">
        <v>0</v>
      </c>
      <c r="O5" s="11"/>
    </row>
    <row r="6" spans="1:15" x14ac:dyDescent="0.2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2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25">
      <c r="A8" s="3" t="s">
        <v>3</v>
      </c>
      <c r="B8" s="4">
        <v>0</v>
      </c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5">
        <f>(((((B8)+(C8))+(D8))+(E8))+(F8))+(G8)+(H8)</f>
        <v>0</v>
      </c>
      <c r="O8" s="8"/>
    </row>
    <row r="9" spans="1:15" x14ac:dyDescent="0.25">
      <c r="A9" s="3" t="s">
        <v>4</v>
      </c>
      <c r="B9" s="6">
        <f t="shared" ref="B9:G9" si="0">(B7)+(B8)</f>
        <v>0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4">
        <f>(((((B9)+(C9))+(D9))+(E9))+(F9))+(G9)+(H9)</f>
        <v>0</v>
      </c>
      <c r="O9" s="8"/>
    </row>
    <row r="10" spans="1:15" x14ac:dyDescent="0.25">
      <c r="A10" s="3" t="s">
        <v>5</v>
      </c>
      <c r="B10" s="4">
        <v>2100</v>
      </c>
      <c r="C10" s="4"/>
      <c r="D10" s="4"/>
      <c r="E10" s="4"/>
      <c r="F10" s="5"/>
      <c r="G10" s="4"/>
      <c r="H10" s="4"/>
      <c r="I10" s="4"/>
      <c r="J10" s="4"/>
      <c r="K10" s="4"/>
      <c r="L10" s="4"/>
      <c r="M10" s="4"/>
      <c r="N10" s="5">
        <f>(((((B10)+(C10))+(D10))+(E10))+(F10))+(G10)+(H10)+(I10)+(J10)+(K10)+(L10)+(M10)</f>
        <v>2100</v>
      </c>
      <c r="O10" s="8"/>
    </row>
    <row r="11" spans="1:15" x14ac:dyDescent="0.25">
      <c r="A11" s="3" t="s">
        <v>6</v>
      </c>
      <c r="B11" s="5">
        <v>8000</v>
      </c>
      <c r="C11" s="5"/>
      <c r="D11" s="4"/>
      <c r="E11" s="5"/>
      <c r="F11" s="4"/>
      <c r="G11" s="4"/>
      <c r="H11" s="4"/>
      <c r="I11" s="4"/>
      <c r="J11" s="4"/>
      <c r="K11" s="4"/>
      <c r="L11" s="4"/>
      <c r="M11" s="4"/>
      <c r="N11" s="5">
        <f t="shared" ref="N11:N13" si="1">(((((B11)+(C11))+(D11))+(E11))+(F11))+(G11)+(H11)+(I11)+(J11)+(K11)+(L11)+(M11)</f>
        <v>8000</v>
      </c>
      <c r="O11" s="8"/>
    </row>
    <row r="12" spans="1:15" x14ac:dyDescent="0.25">
      <c r="A12" s="3" t="s">
        <v>7</v>
      </c>
      <c r="B12" s="5">
        <v>4800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1"/>
        <v>4800</v>
      </c>
      <c r="O12" s="8"/>
    </row>
    <row r="13" spans="1:15" x14ac:dyDescent="0.25">
      <c r="A13" s="3" t="s">
        <v>8</v>
      </c>
      <c r="B13" s="5">
        <v>60</v>
      </c>
      <c r="C13" s="5"/>
      <c r="D13" s="5"/>
      <c r="E13" s="5"/>
      <c r="F13" s="5"/>
      <c r="G13" s="4"/>
      <c r="H13" s="4"/>
      <c r="I13" s="4"/>
      <c r="J13" s="4"/>
      <c r="K13" s="4"/>
      <c r="L13" s="4"/>
      <c r="M13" s="4"/>
      <c r="N13" s="5">
        <f t="shared" si="1"/>
        <v>60</v>
      </c>
      <c r="O13" s="8"/>
    </row>
    <row r="14" spans="1:15" x14ac:dyDescent="0.25">
      <c r="A14" s="3" t="s">
        <v>9</v>
      </c>
      <c r="B14" s="6">
        <f t="shared" ref="B14:H14" si="2">((((B9)+(B10))+(B11))+(B12))+(B13)</f>
        <v>14960</v>
      </c>
      <c r="C14" s="6">
        <f t="shared" si="2"/>
        <v>0</v>
      </c>
      <c r="D14" s="6">
        <f t="shared" si="2"/>
        <v>0</v>
      </c>
      <c r="E14" s="6">
        <f t="shared" si="2"/>
        <v>0</v>
      </c>
      <c r="F14" s="6">
        <f t="shared" si="2"/>
        <v>0</v>
      </c>
      <c r="G14" s="6">
        <f t="shared" si="2"/>
        <v>0</v>
      </c>
      <c r="H14" s="6">
        <f t="shared" si="2"/>
        <v>0</v>
      </c>
      <c r="I14" s="7">
        <f>SUM(I10:I13)</f>
        <v>0</v>
      </c>
      <c r="J14" s="7">
        <f>SUM(J10:J13)</f>
        <v>0</v>
      </c>
      <c r="K14" s="7">
        <f>SUM(K10:K13)</f>
        <v>0</v>
      </c>
      <c r="L14" s="7">
        <f>SUM(L10:L13)</f>
        <v>0</v>
      </c>
      <c r="M14" s="7">
        <f>SUM(M10:M13)</f>
        <v>0</v>
      </c>
      <c r="N14" s="24">
        <f>(((((B14)+(C14))+(D14))+(E14))+(F14))+(G14)+(H14)+(I14)+(J14)+(K14)+(L14)+(M14)</f>
        <v>14960</v>
      </c>
      <c r="O14" s="8"/>
    </row>
    <row r="15" spans="1:15" x14ac:dyDescent="0.25">
      <c r="A15" s="3" t="s">
        <v>10</v>
      </c>
      <c r="B15" s="6">
        <f t="shared" ref="B15:M15" si="3">(B14)-(0)</f>
        <v>14960</v>
      </c>
      <c r="C15" s="6">
        <f t="shared" si="3"/>
        <v>0</v>
      </c>
      <c r="D15" s="6">
        <f t="shared" si="3"/>
        <v>0</v>
      </c>
      <c r="E15" s="6">
        <f t="shared" si="3"/>
        <v>0</v>
      </c>
      <c r="F15" s="6">
        <f t="shared" si="3"/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20">
        <f>(((((B15)+(C15))+(D15))+(E15))+(F15))+(G15)+(H15)+(I15)+(J15)+(K15)+(L15)+(M15)</f>
        <v>14960</v>
      </c>
      <c r="O15" s="8"/>
    </row>
    <row r="16" spans="1:15" x14ac:dyDescent="0.25">
      <c r="A16" s="22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9"/>
    </row>
    <row r="17" spans="1:15" x14ac:dyDescent="0.25">
      <c r="A17" s="3" t="s">
        <v>12</v>
      </c>
      <c r="B17" s="4">
        <v>0</v>
      </c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5">
        <f t="shared" ref="N17:N22" si="4">(((((B17)+(C17))+(D17))+(E17))+(F17))+(G17)+(H17)+(I17)+(J17)+(K17)+(L17)+(M17)</f>
        <v>0</v>
      </c>
      <c r="O17" s="8"/>
    </row>
    <row r="18" spans="1:15" x14ac:dyDescent="0.25">
      <c r="A18" s="3" t="s">
        <v>13</v>
      </c>
      <c r="B18" s="5">
        <v>0</v>
      </c>
      <c r="C18" s="5"/>
      <c r="D18" s="5"/>
      <c r="E18" s="4"/>
      <c r="F18" s="5"/>
      <c r="G18" s="4"/>
      <c r="H18" s="4"/>
      <c r="I18" s="4"/>
      <c r="J18" s="4"/>
      <c r="K18" s="4"/>
      <c r="L18" s="4"/>
      <c r="M18" s="4"/>
      <c r="N18" s="5">
        <f t="shared" si="4"/>
        <v>0</v>
      </c>
      <c r="O18" s="8"/>
    </row>
    <row r="19" spans="1:15" x14ac:dyDescent="0.25">
      <c r="A19" s="3" t="s">
        <v>14</v>
      </c>
      <c r="B19" s="4">
        <v>0</v>
      </c>
      <c r="C19" s="5"/>
      <c r="D19" s="4"/>
      <c r="E19" s="5"/>
      <c r="F19" s="4"/>
      <c r="G19" s="4"/>
      <c r="H19" s="4"/>
      <c r="I19" s="4"/>
      <c r="J19" s="4"/>
      <c r="K19" s="4"/>
      <c r="L19" s="4"/>
      <c r="M19" s="4"/>
      <c r="N19" s="5">
        <f t="shared" si="4"/>
        <v>0</v>
      </c>
      <c r="O19" s="8"/>
    </row>
    <row r="20" spans="1:15" x14ac:dyDescent="0.25">
      <c r="A20" s="3" t="s">
        <v>15</v>
      </c>
      <c r="B20" s="5">
        <v>232.79</v>
      </c>
      <c r="C20" s="5"/>
      <c r="D20" s="5"/>
      <c r="E20" s="5"/>
      <c r="F20" s="5"/>
      <c r="G20" s="4"/>
      <c r="H20" s="4"/>
      <c r="I20" s="4"/>
      <c r="J20" s="4"/>
      <c r="K20" s="4"/>
      <c r="L20" s="4"/>
      <c r="M20" s="4"/>
      <c r="N20" s="5">
        <f t="shared" si="4"/>
        <v>232.79</v>
      </c>
      <c r="O20" s="8"/>
    </row>
    <row r="21" spans="1:15" x14ac:dyDescent="0.25">
      <c r="A21" s="3" t="s">
        <v>16</v>
      </c>
      <c r="B21" s="5">
        <v>0</v>
      </c>
      <c r="C21" s="4"/>
      <c r="D21" s="5"/>
      <c r="E21" s="5"/>
      <c r="F21" s="5"/>
      <c r="G21" s="4"/>
      <c r="H21" s="4"/>
      <c r="I21" s="4"/>
      <c r="J21" s="4"/>
      <c r="K21" s="4"/>
      <c r="L21" s="4"/>
      <c r="M21" s="4"/>
      <c r="N21" s="5">
        <f t="shared" si="4"/>
        <v>0</v>
      </c>
      <c r="O21" s="8"/>
    </row>
    <row r="22" spans="1:15" x14ac:dyDescent="0.25">
      <c r="A22" s="3" t="s">
        <v>17</v>
      </c>
      <c r="B22" s="4">
        <v>0</v>
      </c>
      <c r="C22" s="5"/>
      <c r="D22" s="4"/>
      <c r="E22" s="5"/>
      <c r="F22" s="4"/>
      <c r="G22" s="4"/>
      <c r="H22" s="4"/>
      <c r="I22" s="4"/>
      <c r="J22" s="4"/>
      <c r="K22" s="4"/>
      <c r="L22" s="4"/>
      <c r="M22" s="4"/>
      <c r="N22" s="5">
        <f t="shared" si="4"/>
        <v>0</v>
      </c>
      <c r="O22" s="8"/>
    </row>
    <row r="23" spans="1:15" x14ac:dyDescent="0.25">
      <c r="A23" s="3" t="s">
        <v>18</v>
      </c>
      <c r="B23" s="6">
        <f t="shared" ref="B23:H23" si="5">(B21)+(B22)</f>
        <v>0</v>
      </c>
      <c r="C23" s="6">
        <f t="shared" si="5"/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  <c r="G23" s="6">
        <f t="shared" si="5"/>
        <v>0</v>
      </c>
      <c r="H23" s="6">
        <f t="shared" si="5"/>
        <v>0</v>
      </c>
      <c r="I23" s="7">
        <f>SUM(I21:I22)</f>
        <v>0</v>
      </c>
      <c r="J23" s="7">
        <f>SUM(J21:J22)</f>
        <v>0</v>
      </c>
      <c r="K23" s="7">
        <f>SUM(K21:K22)</f>
        <v>0</v>
      </c>
      <c r="L23" s="7">
        <f>SUM(L21:L22)</f>
        <v>0</v>
      </c>
      <c r="M23" s="7">
        <f>SUM(M21:M22)</f>
        <v>0</v>
      </c>
      <c r="N23" s="25">
        <f>(((((B23)+(C23))+(D23))+(E23))+(F23))+(G23)+(H23)+(I23)+(J23)+(K23)+(L23)+(M23)</f>
        <v>0</v>
      </c>
      <c r="O23" s="8"/>
    </row>
    <row r="24" spans="1:15" x14ac:dyDescent="0.25">
      <c r="A24" s="3" t="s">
        <v>19</v>
      </c>
      <c r="B24" s="4">
        <v>0</v>
      </c>
      <c r="C24" s="5"/>
      <c r="D24" s="4"/>
      <c r="E24" s="5"/>
      <c r="F24" s="5"/>
      <c r="G24" s="4"/>
      <c r="H24" s="4"/>
      <c r="I24" s="4"/>
      <c r="J24" s="4"/>
      <c r="K24" s="4"/>
      <c r="L24" s="4"/>
      <c r="M24" s="4"/>
      <c r="N24" s="5">
        <f>(((((B24)+(C24))+(D24))+(E24))+(F24))+(G24)+(H24)+(I24)+(J24)+(K24)+(L24)+(M24)</f>
        <v>0</v>
      </c>
      <c r="O24" s="8"/>
    </row>
    <row r="25" spans="1:15" x14ac:dyDescent="0.25">
      <c r="A25" s="3" t="s">
        <v>20</v>
      </c>
      <c r="B25" s="5">
        <v>107</v>
      </c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5">
        <f t="shared" ref="N25:N34" si="6">(((((B25)+(C25))+(D25))+(E25))+(F25))+(G25)+(H25)+(I25)+(J25)+(K25)+(L25)+(M25)</f>
        <v>107</v>
      </c>
      <c r="O25" s="8"/>
    </row>
    <row r="26" spans="1:15" x14ac:dyDescent="0.25">
      <c r="A26" s="3" t="s">
        <v>21</v>
      </c>
      <c r="B26" s="4">
        <v>0</v>
      </c>
      <c r="C26" s="4"/>
      <c r="D26" s="4"/>
      <c r="E26" s="5"/>
      <c r="F26" s="4"/>
      <c r="G26" s="4"/>
      <c r="H26" s="4"/>
      <c r="I26" s="4"/>
      <c r="J26" s="4"/>
      <c r="K26" s="4"/>
      <c r="L26" s="4"/>
      <c r="M26" s="4"/>
      <c r="N26" s="5">
        <f t="shared" si="6"/>
        <v>0</v>
      </c>
      <c r="O26" s="8"/>
    </row>
    <row r="27" spans="1:15" x14ac:dyDescent="0.25">
      <c r="A27" s="3" t="s">
        <v>22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6"/>
        <v>0</v>
      </c>
      <c r="O27" s="8"/>
    </row>
    <row r="28" spans="1:15" x14ac:dyDescent="0.25">
      <c r="A28" s="3" t="s">
        <v>23</v>
      </c>
      <c r="B28" s="4">
        <v>70.8</v>
      </c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5">
        <f t="shared" si="6"/>
        <v>70.8</v>
      </c>
      <c r="O28" s="8"/>
    </row>
    <row r="29" spans="1:15" x14ac:dyDescent="0.25">
      <c r="A29" s="3" t="s">
        <v>24</v>
      </c>
      <c r="B29" s="4">
        <v>0</v>
      </c>
      <c r="C29" s="4"/>
      <c r="D29" s="4"/>
      <c r="F29" s="5"/>
      <c r="G29" s="4"/>
      <c r="H29" s="4"/>
      <c r="I29" s="4"/>
      <c r="J29" s="4"/>
      <c r="K29" s="4"/>
      <c r="L29" s="4"/>
      <c r="M29" s="4"/>
      <c r="N29" s="5">
        <f>(((((B29)+(C29))+(D29))+(E29))+(F29))+(G29)+(H29)+(I29)+(J29)+(K29)+(L29)+(M29)</f>
        <v>0</v>
      </c>
      <c r="O29" s="8"/>
    </row>
    <row r="30" spans="1:15" x14ac:dyDescent="0.25">
      <c r="A30" s="3" t="s">
        <v>25</v>
      </c>
      <c r="B30" s="5">
        <v>276.64</v>
      </c>
      <c r="C30" s="5"/>
      <c r="D30" s="4"/>
      <c r="E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276.64</v>
      </c>
      <c r="O30" s="8"/>
    </row>
    <row r="31" spans="1:15" x14ac:dyDescent="0.25">
      <c r="A31" s="3" t="s">
        <v>42</v>
      </c>
      <c r="B31" s="5">
        <v>0</v>
      </c>
      <c r="C31" s="5"/>
      <c r="D31" s="4"/>
      <c r="E31" s="4"/>
      <c r="F31" s="5"/>
      <c r="G31" s="4"/>
      <c r="H31" s="4"/>
      <c r="I31" s="4"/>
      <c r="J31" s="4"/>
      <c r="K31" s="4"/>
      <c r="L31" s="4"/>
      <c r="M31" s="4"/>
      <c r="N31" s="5">
        <f>(((((B31)+(C31))+(D31))+(E31))+(F31))+(G31)+(H31)+(I31)+(J31)+(K31)+(L31)+(M31)</f>
        <v>0</v>
      </c>
      <c r="O31" s="8"/>
    </row>
    <row r="32" spans="1:15" x14ac:dyDescent="0.25">
      <c r="A32" s="3" t="s">
        <v>41</v>
      </c>
      <c r="B32" s="5">
        <v>0</v>
      </c>
      <c r="C32" s="5"/>
      <c r="D32" s="4"/>
      <c r="E32" s="5"/>
      <c r="F32" s="5"/>
      <c r="G32" s="4"/>
      <c r="H32" s="4"/>
      <c r="I32" s="4"/>
      <c r="J32" s="4"/>
      <c r="K32" s="4"/>
      <c r="L32" s="4"/>
      <c r="M32" s="4"/>
      <c r="N32" s="5">
        <f t="shared" si="6"/>
        <v>0</v>
      </c>
      <c r="O32" s="8"/>
    </row>
    <row r="33" spans="1:15" x14ac:dyDescent="0.25">
      <c r="A33" s="3" t="s">
        <v>26</v>
      </c>
      <c r="B33" s="5">
        <v>1005</v>
      </c>
      <c r="C33" s="5"/>
      <c r="D33" s="5"/>
      <c r="E33" s="5"/>
      <c r="F33" s="5"/>
      <c r="G33" s="4"/>
      <c r="H33" s="4"/>
      <c r="I33" s="4"/>
      <c r="J33" s="4"/>
      <c r="K33" s="4"/>
      <c r="L33" s="4"/>
      <c r="M33" s="4"/>
      <c r="N33" s="5">
        <f t="shared" si="6"/>
        <v>1005</v>
      </c>
      <c r="O33" s="8"/>
    </row>
    <row r="34" spans="1:15" x14ac:dyDescent="0.25">
      <c r="A34" s="3" t="s">
        <v>27</v>
      </c>
      <c r="B34" s="4">
        <v>0</v>
      </c>
      <c r="C34" s="5"/>
      <c r="D34" s="4"/>
      <c r="E34" s="5"/>
      <c r="F34" s="5"/>
      <c r="G34" s="4"/>
      <c r="H34" s="4"/>
      <c r="I34" s="4"/>
      <c r="J34" s="4"/>
      <c r="K34" s="4"/>
      <c r="L34" s="4"/>
      <c r="M34" s="4"/>
      <c r="N34" s="5">
        <f t="shared" si="6"/>
        <v>0</v>
      </c>
      <c r="O34" s="8"/>
    </row>
    <row r="35" spans="1:15" x14ac:dyDescent="0.25">
      <c r="A35" s="3" t="s">
        <v>28</v>
      </c>
      <c r="B35" s="6">
        <f t="shared" ref="B35:H35" si="7">(B33)+(B34)</f>
        <v>1005</v>
      </c>
      <c r="C35" s="6">
        <f t="shared" si="7"/>
        <v>0</v>
      </c>
      <c r="D35" s="6">
        <f t="shared" si="7"/>
        <v>0</v>
      </c>
      <c r="E35" s="6">
        <f t="shared" si="7"/>
        <v>0</v>
      </c>
      <c r="F35" s="6">
        <f t="shared" si="7"/>
        <v>0</v>
      </c>
      <c r="G35" s="6">
        <f t="shared" si="7"/>
        <v>0</v>
      </c>
      <c r="H35" s="6">
        <f t="shared" si="7"/>
        <v>0</v>
      </c>
      <c r="I35" s="7">
        <f>SUM(I33:I34)</f>
        <v>0</v>
      </c>
      <c r="J35" s="7">
        <f>SUM(J33:J34)</f>
        <v>0</v>
      </c>
      <c r="K35" s="7">
        <f>SUM(K33:K34)</f>
        <v>0</v>
      </c>
      <c r="L35" s="7">
        <f>SUM(L33:L34)</f>
        <v>0</v>
      </c>
      <c r="M35" s="7">
        <f>SUM(M33:M34)</f>
        <v>0</v>
      </c>
      <c r="N35" s="19">
        <f>SUM(B35:M35)</f>
        <v>1005</v>
      </c>
      <c r="O35" s="8"/>
    </row>
    <row r="36" spans="1:15" x14ac:dyDescent="0.25">
      <c r="A36" s="3" t="s">
        <v>29</v>
      </c>
      <c r="B36" s="6">
        <f t="shared" ref="B36:K36" si="8">((((((((((((B17)+(B18))+(B19))+(B20))+(B23))+(B24))+(B25))+(B26))+(B27))+(B28))+(B29))+(B30))+(B35)</f>
        <v>1692.23</v>
      </c>
      <c r="C36" s="6">
        <f t="shared" si="8"/>
        <v>0</v>
      </c>
      <c r="D36" s="6">
        <f t="shared" si="8"/>
        <v>0</v>
      </c>
      <c r="E36" s="6">
        <f t="shared" si="8"/>
        <v>0</v>
      </c>
      <c r="F36" s="6">
        <f t="shared" si="8"/>
        <v>0</v>
      </c>
      <c r="G36" s="6">
        <f t="shared" si="8"/>
        <v>0</v>
      </c>
      <c r="H36" s="6">
        <f t="shared" si="8"/>
        <v>0</v>
      </c>
      <c r="I36" s="6">
        <f t="shared" si="8"/>
        <v>0</v>
      </c>
      <c r="J36" s="6">
        <f t="shared" si="8"/>
        <v>0</v>
      </c>
      <c r="K36" s="6">
        <f t="shared" si="8"/>
        <v>0</v>
      </c>
      <c r="L36" s="6">
        <f>((((((((((((L17)+(L18))+(L19))+(L20))+(L23))+(L24))+(L25))+(L26))+(L27))+(L28))+(L29))+(L30)+(L32))+(L35)</f>
        <v>0</v>
      </c>
      <c r="M36" s="6">
        <f>((((((((((((M17)+(M18))+(M19))+(M20))+(M23))+(M24))+(M25))+(M26))+(M27))+(M28))+(M29))+(M30)+(M31)+(M32))+(M35)</f>
        <v>0</v>
      </c>
      <c r="N36" s="6">
        <f>(((((B36)+(C36))+(D36))+(E36))+(F36))+(G36)+(H36)+(I36)+(J36)+(K36)+(L36)+(M36)</f>
        <v>1692.23</v>
      </c>
      <c r="O36" s="8"/>
    </row>
    <row r="37" spans="1:15" x14ac:dyDescent="0.25">
      <c r="A37" s="3" t="s">
        <v>30</v>
      </c>
      <c r="B37" s="16">
        <f t="shared" ref="B37:M37" si="9">(B15)-(B36)</f>
        <v>13267.77</v>
      </c>
      <c r="C37" s="16">
        <f t="shared" si="9"/>
        <v>0</v>
      </c>
      <c r="D37" s="16">
        <f t="shared" si="9"/>
        <v>0</v>
      </c>
      <c r="E37" s="16">
        <f t="shared" si="9"/>
        <v>0</v>
      </c>
      <c r="F37" s="16">
        <f t="shared" si="9"/>
        <v>0</v>
      </c>
      <c r="G37" s="16">
        <f t="shared" si="9"/>
        <v>0</v>
      </c>
      <c r="H37" s="16">
        <f t="shared" si="9"/>
        <v>0</v>
      </c>
      <c r="I37" s="16">
        <f t="shared" si="9"/>
        <v>0</v>
      </c>
      <c r="J37" s="16">
        <f t="shared" si="9"/>
        <v>0</v>
      </c>
      <c r="K37" s="16">
        <f t="shared" si="9"/>
        <v>0</v>
      </c>
      <c r="L37" s="16">
        <f t="shared" si="9"/>
        <v>0</v>
      </c>
      <c r="M37" s="16">
        <f t="shared" si="9"/>
        <v>0</v>
      </c>
      <c r="N37" s="6">
        <f>(((((B37)+(C37))+(D37))+(E37))+(F37))+(G37)+(H37)+(I37)+(J37)+(K37)+(L37)+(M37)</f>
        <v>13267.77</v>
      </c>
      <c r="O37" s="8"/>
    </row>
    <row r="38" spans="1:15" x14ac:dyDescent="0.25">
      <c r="A38" s="3" t="s">
        <v>39</v>
      </c>
      <c r="B38" s="4">
        <v>50</v>
      </c>
      <c r="C38" s="4"/>
      <c r="D38" s="4"/>
      <c r="E38" s="4"/>
      <c r="F38" s="4"/>
      <c r="G38" s="4"/>
      <c r="H38" s="4"/>
      <c r="I38" s="18"/>
      <c r="J38" s="4"/>
      <c r="K38" s="18"/>
      <c r="L38" s="18"/>
      <c r="M38" s="18"/>
      <c r="N38" s="6">
        <f>(((((B38)+(C38))+(D38))+(E38))+(F38))+(G38)+(H38)+(I38)+(J38)+(K38)+(L38)+(M38)</f>
        <v>50</v>
      </c>
      <c r="O38" s="8"/>
    </row>
    <row r="39" spans="1:15" x14ac:dyDescent="0.25">
      <c r="A39" s="3" t="s">
        <v>40</v>
      </c>
      <c r="B39" s="4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  <c r="N39" s="6">
        <f>(((((B39)+(C39))+(D39))+(E39))+(F39))+(G39)+(H39)+(I39)+(J39)+(K39)+(L39)+(M39)</f>
        <v>0</v>
      </c>
      <c r="O39" s="8"/>
    </row>
    <row r="40" spans="1:15" x14ac:dyDescent="0.25">
      <c r="A40" s="3" t="s">
        <v>31</v>
      </c>
      <c r="B40" s="6">
        <f>SUM(B38:B39)</f>
        <v>50</v>
      </c>
      <c r="C40" s="6">
        <f t="shared" ref="C40:F40" si="10">C39</f>
        <v>0</v>
      </c>
      <c r="D40" s="6">
        <f t="shared" si="10"/>
        <v>0</v>
      </c>
      <c r="E40" s="6">
        <f t="shared" si="10"/>
        <v>0</v>
      </c>
      <c r="F40" s="6">
        <f t="shared" si="10"/>
        <v>0</v>
      </c>
      <c r="G40" s="6">
        <f>G39+G38</f>
        <v>0</v>
      </c>
      <c r="H40" s="6">
        <f>H39+H38</f>
        <v>0</v>
      </c>
      <c r="I40" s="7">
        <f>SUM(I38:I39)</f>
        <v>0</v>
      </c>
      <c r="J40" s="7">
        <f>SUM(J38:J39)</f>
        <v>0</v>
      </c>
      <c r="K40" s="7">
        <f>SUM(K38:K39)</f>
        <v>0</v>
      </c>
      <c r="L40" s="7">
        <v>0</v>
      </c>
      <c r="M40" s="7">
        <v>0</v>
      </c>
      <c r="N40" s="6">
        <f>(((((B40)+(C40))+(D40))+(E40))+(F40))+(G40)+(H40)+(I40)+(J40)+(K40)+(L40)</f>
        <v>50</v>
      </c>
      <c r="O40" s="8"/>
    </row>
    <row r="41" spans="1:15" x14ac:dyDescent="0.25">
      <c r="A41" s="3" t="s">
        <v>32</v>
      </c>
      <c r="B41" s="6">
        <f t="shared" ref="B41:H41" si="11">(B40)-(0)</f>
        <v>50</v>
      </c>
      <c r="C41" s="6">
        <f t="shared" si="11"/>
        <v>0</v>
      </c>
      <c r="D41" s="6">
        <f t="shared" si="11"/>
        <v>0</v>
      </c>
      <c r="E41" s="6">
        <f t="shared" si="11"/>
        <v>0</v>
      </c>
      <c r="F41" s="6">
        <f t="shared" si="11"/>
        <v>0</v>
      </c>
      <c r="G41" s="6">
        <f t="shared" si="11"/>
        <v>0</v>
      </c>
      <c r="H41" s="6">
        <f t="shared" si="11"/>
        <v>0</v>
      </c>
      <c r="I41" s="7"/>
      <c r="J41" s="7"/>
      <c r="K41" s="7"/>
      <c r="L41" s="7"/>
      <c r="M41" s="7"/>
      <c r="N41" s="6">
        <f>(((((B41)+(C41))+(D41))+(E41))+(F41))+(G41)+(H41)+(I41)+(J41)+(K41)+(L41)</f>
        <v>50</v>
      </c>
      <c r="O41" s="8"/>
    </row>
    <row r="42" spans="1:15" x14ac:dyDescent="0.25">
      <c r="A42" s="3" t="s">
        <v>33</v>
      </c>
      <c r="B42" s="17">
        <f t="shared" ref="B42:M42" si="12">(B37)+(B41)</f>
        <v>13317.77</v>
      </c>
      <c r="C42" s="17">
        <f t="shared" si="12"/>
        <v>0</v>
      </c>
      <c r="D42" s="17">
        <f t="shared" si="12"/>
        <v>0</v>
      </c>
      <c r="E42" s="17">
        <f t="shared" si="12"/>
        <v>0</v>
      </c>
      <c r="F42" s="17">
        <f t="shared" si="12"/>
        <v>0</v>
      </c>
      <c r="G42" s="17">
        <f t="shared" si="12"/>
        <v>0</v>
      </c>
      <c r="H42" s="17">
        <f t="shared" si="12"/>
        <v>0</v>
      </c>
      <c r="I42" s="17">
        <f t="shared" si="12"/>
        <v>0</v>
      </c>
      <c r="J42" s="17">
        <f t="shared" si="12"/>
        <v>0</v>
      </c>
      <c r="K42" s="17">
        <f t="shared" si="12"/>
        <v>0</v>
      </c>
      <c r="L42" s="17">
        <f t="shared" si="12"/>
        <v>0</v>
      </c>
      <c r="M42" s="17">
        <f t="shared" si="12"/>
        <v>0</v>
      </c>
      <c r="N42" s="6">
        <f>(((((B42)+(C42))+(D42))+(E42))+(F42))+(G42)+(H42)+(I42)+(J42)+(K42)+(L42)</f>
        <v>13317.77</v>
      </c>
      <c r="O42" s="8"/>
    </row>
    <row r="43" spans="1:15" x14ac:dyDescent="0.2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8"/>
    </row>
    <row r="44" spans="1:15" x14ac:dyDescent="0.25">
      <c r="I44" t="s">
        <v>38</v>
      </c>
      <c r="O44" s="8"/>
    </row>
    <row r="45" spans="1:15" x14ac:dyDescent="0.25">
      <c r="O45" s="8"/>
    </row>
    <row r="46" spans="1:15" x14ac:dyDescent="0.25">
      <c r="A46" s="28" t="s">
        <v>44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8"/>
    </row>
    <row r="47" spans="1:15" x14ac:dyDescent="0.25">
      <c r="A47" s="26" t="s">
        <v>35</v>
      </c>
      <c r="B47" s="27">
        <v>35585.120000000003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5" x14ac:dyDescent="0.25">
      <c r="A48" s="26" t="s">
        <v>36</v>
      </c>
      <c r="B48" s="27">
        <v>15141.78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25">
      <c r="A49" s="26" t="s">
        <v>37</v>
      </c>
      <c r="B49" s="27">
        <v>22043.599999999999</v>
      </c>
      <c r="C49" s="15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25">
      <c r="B50" s="12"/>
    </row>
    <row r="51" spans="1:14" x14ac:dyDescent="0.25">
      <c r="A51" s="35" t="s">
        <v>45</v>
      </c>
      <c r="B51" s="36">
        <f>SUM(B47:B50)</f>
        <v>72770.5</v>
      </c>
    </row>
  </sheetData>
  <mergeCells count="4">
    <mergeCell ref="A46:N46"/>
    <mergeCell ref="A1:N1"/>
    <mergeCell ref="A2:N2"/>
    <mergeCell ref="A3:N3"/>
  </mergeCells>
  <printOptions gridLines="1"/>
  <pageMargins left="0.7" right="0.7" top="0.75" bottom="0.75" header="0.3" footer="0.3"/>
  <pageSetup scale="6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2023-02-01T17:34:38Z</cp:lastPrinted>
  <dcterms:created xsi:type="dcterms:W3CDTF">2021-06-07T21:56:32Z</dcterms:created>
  <dcterms:modified xsi:type="dcterms:W3CDTF">2023-02-01T17:35:32Z</dcterms:modified>
</cp:coreProperties>
</file>